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1\MainPc\FINANCE\Budget\Apr26-Mch27\"/>
    </mc:Choice>
  </mc:AlternateContent>
  <xr:revisionPtr revIDLastSave="0" documentId="13_ncr:1_{A08A4B72-5B91-4CBD-876A-CD600E336881}" xr6:coauthVersionLast="47" xr6:coauthVersionMax="47" xr10:uidLastSave="{00000000-0000-0000-0000-000000000000}"/>
  <bookViews>
    <workbookView xWindow="-108" yWindow="-108" windowWidth="23256" windowHeight="12456" xr2:uid="{ED64EF3D-DD9D-41F3-A322-82D83F505C4D}"/>
  </bookViews>
  <sheets>
    <sheet name="Forward Budget Detail - By Cent" sheetId="1" r:id="rId1"/>
  </sheets>
  <definedNames>
    <definedName name="_xlnm.Print_Area" localSheetId="0">'Forward Budget Detail - By Cent'!$A$1:$K$118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9" i="1"/>
  <c r="I65" i="1"/>
  <c r="I59" i="1"/>
  <c r="I46" i="1"/>
  <c r="I40" i="1"/>
  <c r="I52" i="1"/>
  <c r="I29" i="1"/>
  <c r="G29" i="1"/>
  <c r="E29" i="1"/>
  <c r="I31" i="1" l="1"/>
  <c r="E114" i="1"/>
  <c r="G109" i="1"/>
  <c r="I109" i="1"/>
  <c r="I112" i="1" s="1"/>
  <c r="E109" i="1"/>
  <c r="E112" i="1" s="1"/>
  <c r="G95" i="1"/>
  <c r="I95" i="1"/>
  <c r="I97" i="1" s="1"/>
  <c r="E95" i="1"/>
  <c r="G87" i="1"/>
  <c r="I87" i="1"/>
  <c r="E87" i="1"/>
  <c r="G81" i="1"/>
  <c r="I81" i="1"/>
  <c r="I83" i="1" s="1"/>
  <c r="E81" i="1"/>
  <c r="G63" i="1"/>
  <c r="I63" i="1"/>
  <c r="E63" i="1"/>
  <c r="E59" i="1"/>
  <c r="G57" i="1"/>
  <c r="I57" i="1"/>
  <c r="E57" i="1"/>
  <c r="G50" i="1"/>
  <c r="I50" i="1"/>
  <c r="E50" i="1"/>
  <c r="G44" i="1"/>
  <c r="I44" i="1"/>
  <c r="E44" i="1"/>
  <c r="G38" i="1"/>
  <c r="I38" i="1"/>
  <c r="E38" i="1"/>
  <c r="G10" i="1"/>
  <c r="E10" i="1"/>
  <c r="I115" i="1" l="1"/>
  <c r="E115" i="1"/>
  <c r="E116" i="1" s="1"/>
  <c r="E118" i="1" l="1"/>
  <c r="I10" i="1"/>
  <c r="I12" i="1" s="1"/>
  <c r="I114" i="1" s="1"/>
</calcChain>
</file>

<file path=xl/sharedStrings.xml><?xml version="1.0" encoding="utf-8"?>
<sst xmlns="http://schemas.openxmlformats.org/spreadsheetml/2006/main" count="126" uniqueCount="89">
  <si>
    <t>ABERGAVENNY TOWN COUNCIL 
DRAFT 2026/27 BUDGET</t>
  </si>
  <si>
    <t>Last Year</t>
  </si>
  <si>
    <t xml:space="preserve">Current </t>
  </si>
  <si>
    <t xml:space="preserve">Next Year </t>
  </si>
  <si>
    <t>Notes</t>
  </si>
  <si>
    <t>Actual</t>
  </si>
  <si>
    <t>Year  Budget</t>
  </si>
  <si>
    <t>Draft Budget</t>
  </si>
  <si>
    <t>2024/25</t>
  </si>
  <si>
    <t>2025/26</t>
  </si>
  <si>
    <t>2026/27</t>
  </si>
  <si>
    <t>Income</t>
  </si>
  <si>
    <t>Precept</t>
  </si>
  <si>
    <t>Interest Received</t>
  </si>
  <si>
    <t>Total Income</t>
  </si>
  <si>
    <t>Net Income over Expenditure</t>
  </si>
  <si>
    <t>Office</t>
  </si>
  <si>
    <t>Salaries</t>
  </si>
  <si>
    <t>Training Courses</t>
  </si>
  <si>
    <t>Welsh Translation Fees</t>
  </si>
  <si>
    <t>Office Consumables</t>
  </si>
  <si>
    <t>Travel  &amp; Subsistance</t>
  </si>
  <si>
    <t>Office IT</t>
  </si>
  <si>
    <t xml:space="preserve">Website and Social Media </t>
  </si>
  <si>
    <t>Society Of Town Clerks</t>
  </si>
  <si>
    <t>One Voice Wales</t>
  </si>
  <si>
    <t>Insurances</t>
  </si>
  <si>
    <t>Election accumulated fund</t>
  </si>
  <si>
    <t>Accountancy Fees</t>
  </si>
  <si>
    <t>Printing &amp; Stationery</t>
  </si>
  <si>
    <t>Total Overhead Expenditure</t>
  </si>
  <si>
    <t>Councillors Allowances</t>
  </si>
  <si>
    <t>Mayor's Allowance</t>
  </si>
  <si>
    <t>Deputy Mayor's Allowance</t>
  </si>
  <si>
    <t>Specific Allowances</t>
  </si>
  <si>
    <t>Members' Basic Allowance</t>
  </si>
  <si>
    <t>Civic Functions &amp; Twinning</t>
  </si>
  <si>
    <t>Civic Functions</t>
  </si>
  <si>
    <t>Section 137</t>
  </si>
  <si>
    <t>Abergavenny Library</t>
  </si>
  <si>
    <t>Council Events</t>
  </si>
  <si>
    <t>Other Events</t>
  </si>
  <si>
    <t>Miscellaneous Income</t>
  </si>
  <si>
    <t>Small Grant Scheme</t>
  </si>
  <si>
    <t>Small Grants</t>
  </si>
  <si>
    <t>Partnership Funding</t>
  </si>
  <si>
    <t>Citizens Advice Bureau</t>
  </si>
  <si>
    <t xml:space="preserve">Abergavenny Community </t>
  </si>
  <si>
    <t>ACE</t>
  </si>
  <si>
    <t>Food Festival</t>
  </si>
  <si>
    <t>MIND Monmouthshire</t>
  </si>
  <si>
    <t>Melville Theatre</t>
  </si>
  <si>
    <t>Borough Theatre Collaboration</t>
  </si>
  <si>
    <t>ADTA Cooperation Agreement</t>
  </si>
  <si>
    <t>Black Mountain Jazz</t>
  </si>
  <si>
    <t>7Corners</t>
  </si>
  <si>
    <t xml:space="preserve">Arts Abergavenny Comm </t>
  </si>
  <si>
    <t>Abergavenny Writing Festival</t>
  </si>
  <si>
    <t>Plas Gunter Mansion</t>
  </si>
  <si>
    <t>Larger Grants</t>
  </si>
  <si>
    <t>Large Grants</t>
  </si>
  <si>
    <t>People &amp; Comm Service Provisio</t>
  </si>
  <si>
    <t>Summer Playscheme</t>
  </si>
  <si>
    <t>Shift Project</t>
  </si>
  <si>
    <t>Xmas Lighting &amp; Events</t>
  </si>
  <si>
    <t>Environment Service Provision</t>
  </si>
  <si>
    <t>Abergavenny In Bloom</t>
  </si>
  <si>
    <t>Dog Waste Bins</t>
  </si>
  <si>
    <t>Town Crew</t>
  </si>
  <si>
    <t>Environmental Groups</t>
  </si>
  <si>
    <t>Toilets General</t>
  </si>
  <si>
    <t>Tourist Board</t>
  </si>
  <si>
    <t>CCTV</t>
  </si>
  <si>
    <t>Impl Action Plan (Env)</t>
  </si>
  <si>
    <t>Toilets Sanitary Bins</t>
  </si>
  <si>
    <t>plus Transfer from EMR</t>
  </si>
  <si>
    <t>Total Budget Income</t>
  </si>
  <si>
    <t>Expenditure</t>
  </si>
  <si>
    <t>Movement to/(from) Gen Reserve</t>
  </si>
  <si>
    <t>26/27 includes 3.5% allowance for pay award</t>
  </si>
  <si>
    <t>26/27 includes allowance for a 3.5% uplift</t>
  </si>
  <si>
    <t>26/27 includes 3% inflation and rounded</t>
  </si>
  <si>
    <t>HR Support</t>
  </si>
  <si>
    <t>8.7% uplift to Precept</t>
  </si>
  <si>
    <t>Due to increase in staff</t>
  </si>
  <si>
    <t xml:space="preserve">As per proposal </t>
  </si>
  <si>
    <t>26/27 based on incresaed costs of newspapers</t>
  </si>
  <si>
    <t>Request from CAB for increased funding</t>
  </si>
  <si>
    <t>As per new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</si>
</sst>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(#,##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3" fontId="16" fillId="0" borderId="10" xfId="0" applyNumberFormat="1" applyFont="1" applyBorder="1"/>
    <xf numFmtId="0" fontId="16" fillId="0" borderId="10" xfId="0" applyFont="1" applyBorder="1"/>
    <xf numFmtId="164" fontId="16" fillId="0" borderId="10" xfId="0" applyNumberFormat="1" applyFont="1" applyBorder="1"/>
    <xf numFmtId="0" fontId="16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BF0CE-7CDF-46EF-B947-920C444FF8DB}">
  <sheetPr>
    <pageSetUpPr fitToPage="1"/>
  </sheetPr>
  <dimension ref="A1:K118"/>
  <sheetViews>
    <sheetView tabSelected="1" topLeftCell="A105" workbookViewId="0">
      <selection activeCell="K116" sqref="K116"/>
    </sheetView>
  </sheetViews>
  <sheetFormatPr defaultRowHeight="14.4" x14ac:dyDescent="0.3"/>
  <cols>
    <col min="4" max="4" width="17.77734375" customWidth="1"/>
    <col min="5" max="5" width="11.21875" bestFit="1" customWidth="1"/>
    <col min="7" max="7" width="11.33203125" customWidth="1"/>
    <col min="9" max="9" width="11.21875" bestFit="1" customWidth="1"/>
    <col min="11" max="11" width="37.44140625" bestFit="1" customWidth="1"/>
  </cols>
  <sheetData>
    <row r="1" spans="1:11" ht="60.6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x14ac:dyDescent="0.3">
      <c r="E3" s="2" t="s">
        <v>1</v>
      </c>
      <c r="F3" s="2"/>
      <c r="G3" s="2" t="s">
        <v>2</v>
      </c>
      <c r="H3" s="2"/>
      <c r="I3" s="2" t="s">
        <v>3</v>
      </c>
      <c r="J3" s="2"/>
      <c r="K3" s="2" t="s">
        <v>4</v>
      </c>
    </row>
    <row r="4" spans="1:11" x14ac:dyDescent="0.3">
      <c r="E4" s="2" t="s">
        <v>5</v>
      </c>
      <c r="F4" s="2"/>
      <c r="G4" s="2" t="s">
        <v>6</v>
      </c>
      <c r="H4" s="2"/>
      <c r="I4" s="2" t="s">
        <v>7</v>
      </c>
      <c r="J4" s="2"/>
      <c r="K4" s="2"/>
    </row>
    <row r="5" spans="1:11" x14ac:dyDescent="0.3">
      <c r="E5" s="2" t="s">
        <v>8</v>
      </c>
      <c r="F5" s="2"/>
      <c r="G5" s="2" t="s">
        <v>9</v>
      </c>
      <c r="H5" s="2"/>
      <c r="I5" s="2" t="s">
        <v>10</v>
      </c>
      <c r="J5" s="2"/>
      <c r="K5" s="2"/>
    </row>
    <row r="6" spans="1:11" x14ac:dyDescent="0.3">
      <c r="A6" s="2">
        <v>100</v>
      </c>
      <c r="B6" s="2" t="s">
        <v>11</v>
      </c>
    </row>
    <row r="7" spans="1:11" x14ac:dyDescent="0.3">
      <c r="A7">
        <v>1176</v>
      </c>
      <c r="B7" t="s">
        <v>12</v>
      </c>
      <c r="E7" s="1">
        <v>594136</v>
      </c>
      <c r="G7" s="1">
        <v>656686</v>
      </c>
      <c r="I7" s="1">
        <f>I115</f>
        <v>713825</v>
      </c>
    </row>
    <row r="8" spans="1:11" x14ac:dyDescent="0.3">
      <c r="A8">
        <v>1190</v>
      </c>
      <c r="B8" t="s">
        <v>13</v>
      </c>
      <c r="E8" s="1">
        <v>6408</v>
      </c>
    </row>
    <row r="10" spans="1:11" x14ac:dyDescent="0.3">
      <c r="C10" t="s">
        <v>14</v>
      </c>
      <c r="E10" s="3">
        <f>SUM(E7:E8)</f>
        <v>600544</v>
      </c>
      <c r="F10" s="3"/>
      <c r="G10" s="3">
        <f t="shared" ref="G10:I10" si="0">SUM(G7:G8)</f>
        <v>656686</v>
      </c>
      <c r="H10" s="3"/>
      <c r="I10" s="3">
        <f t="shared" si="0"/>
        <v>713825</v>
      </c>
    </row>
    <row r="11" spans="1:11" x14ac:dyDescent="0.3">
      <c r="E11" s="2"/>
      <c r="F11" s="2"/>
      <c r="G11" s="2"/>
      <c r="H11" s="2"/>
      <c r="I11" s="2"/>
    </row>
    <row r="12" spans="1:11" x14ac:dyDescent="0.3">
      <c r="C12" t="s">
        <v>15</v>
      </c>
      <c r="E12" s="4">
        <v>600544</v>
      </c>
      <c r="F12" s="5"/>
      <c r="G12" s="4">
        <v>656686</v>
      </c>
      <c r="H12" s="5"/>
      <c r="I12" s="4">
        <f>I10</f>
        <v>713825</v>
      </c>
    </row>
    <row r="13" spans="1:11" x14ac:dyDescent="0.3">
      <c r="A13" s="2">
        <v>101</v>
      </c>
      <c r="B13" s="2" t="s">
        <v>16</v>
      </c>
    </row>
    <row r="14" spans="1:11" x14ac:dyDescent="0.3">
      <c r="A14">
        <v>4000</v>
      </c>
      <c r="B14" t="s">
        <v>17</v>
      </c>
      <c r="E14" s="1">
        <v>96720</v>
      </c>
      <c r="G14" s="1">
        <v>115000</v>
      </c>
      <c r="I14" s="1">
        <v>134004</v>
      </c>
      <c r="K14" t="s">
        <v>79</v>
      </c>
    </row>
    <row r="15" spans="1:11" x14ac:dyDescent="0.3">
      <c r="A15">
        <v>4010</v>
      </c>
      <c r="B15" t="s">
        <v>18</v>
      </c>
      <c r="E15">
        <v>704</v>
      </c>
      <c r="G15" s="1">
        <v>1000</v>
      </c>
      <c r="I15" s="1">
        <v>1500</v>
      </c>
    </row>
    <row r="16" spans="1:11" x14ac:dyDescent="0.3">
      <c r="A16">
        <v>4015</v>
      </c>
      <c r="B16" t="s">
        <v>19</v>
      </c>
      <c r="E16">
        <v>43</v>
      </c>
      <c r="G16">
        <v>750</v>
      </c>
      <c r="I16">
        <v>790</v>
      </c>
      <c r="K16" t="s">
        <v>81</v>
      </c>
    </row>
    <row r="17" spans="1:11" x14ac:dyDescent="0.3">
      <c r="A17">
        <v>4020</v>
      </c>
      <c r="B17" t="s">
        <v>20</v>
      </c>
      <c r="E17">
        <v>803</v>
      </c>
      <c r="G17">
        <v>750</v>
      </c>
      <c r="I17">
        <v>775</v>
      </c>
      <c r="K17" t="s">
        <v>81</v>
      </c>
    </row>
    <row r="18" spans="1:11" x14ac:dyDescent="0.3">
      <c r="A18">
        <v>4021</v>
      </c>
      <c r="B18" t="s">
        <v>21</v>
      </c>
      <c r="E18">
        <v>36</v>
      </c>
      <c r="G18">
        <v>250</v>
      </c>
      <c r="I18">
        <v>265</v>
      </c>
      <c r="K18" t="s">
        <v>81</v>
      </c>
    </row>
    <row r="19" spans="1:11" x14ac:dyDescent="0.3">
      <c r="A19">
        <v>4025</v>
      </c>
      <c r="B19" t="s">
        <v>22</v>
      </c>
      <c r="E19" s="1">
        <v>2766</v>
      </c>
      <c r="G19" s="1">
        <v>2000</v>
      </c>
      <c r="I19" s="1">
        <v>2060</v>
      </c>
      <c r="K19" t="s">
        <v>81</v>
      </c>
    </row>
    <row r="20" spans="1:11" x14ac:dyDescent="0.3">
      <c r="A20">
        <v>4027</v>
      </c>
      <c r="B20" t="s">
        <v>23</v>
      </c>
      <c r="E20" s="1">
        <v>18460</v>
      </c>
      <c r="G20" s="1">
        <v>20000</v>
      </c>
      <c r="I20" s="1">
        <v>20600</v>
      </c>
      <c r="K20" t="s">
        <v>81</v>
      </c>
    </row>
    <row r="21" spans="1:11" x14ac:dyDescent="0.3">
      <c r="A21">
        <v>4030</v>
      </c>
      <c r="B21" t="s">
        <v>24</v>
      </c>
      <c r="E21">
        <v>554</v>
      </c>
      <c r="G21" s="1">
        <v>1000</v>
      </c>
      <c r="I21" s="1">
        <v>1000</v>
      </c>
    </row>
    <row r="22" spans="1:11" x14ac:dyDescent="0.3">
      <c r="A22">
        <v>4031</v>
      </c>
      <c r="B22" t="s">
        <v>25</v>
      </c>
      <c r="E22" s="1">
        <v>2253</v>
      </c>
      <c r="G22" s="1">
        <v>2500</v>
      </c>
      <c r="I22" s="1">
        <v>3000</v>
      </c>
      <c r="K22" t="s">
        <v>84</v>
      </c>
    </row>
    <row r="23" spans="1:11" x14ac:dyDescent="0.3">
      <c r="A23">
        <v>4061</v>
      </c>
      <c r="B23" t="s">
        <v>26</v>
      </c>
      <c r="E23" s="1">
        <v>1223</v>
      </c>
      <c r="G23" s="1">
        <v>1500</v>
      </c>
      <c r="I23" s="1">
        <v>1500</v>
      </c>
    </row>
    <row r="24" spans="1:11" x14ac:dyDescent="0.3">
      <c r="A24">
        <v>4062</v>
      </c>
      <c r="B24" t="s">
        <v>27</v>
      </c>
      <c r="E24">
        <v>0</v>
      </c>
      <c r="G24">
        <v>0</v>
      </c>
      <c r="I24" s="1">
        <v>2000</v>
      </c>
    </row>
    <row r="25" spans="1:11" x14ac:dyDescent="0.3">
      <c r="A25">
        <v>4070</v>
      </c>
      <c r="B25" t="s">
        <v>28</v>
      </c>
      <c r="E25" s="1">
        <v>1383</v>
      </c>
      <c r="G25" s="1">
        <v>2000</v>
      </c>
      <c r="I25" s="1">
        <v>2500</v>
      </c>
    </row>
    <row r="26" spans="1:11" x14ac:dyDescent="0.3">
      <c r="A26">
        <v>4080</v>
      </c>
      <c r="B26" t="s">
        <v>29</v>
      </c>
      <c r="E26" s="1">
        <v>3124</v>
      </c>
      <c r="G26" s="1">
        <v>3000</v>
      </c>
      <c r="I26" s="1">
        <v>3090</v>
      </c>
      <c r="K26" t="s">
        <v>81</v>
      </c>
    </row>
    <row r="27" spans="1:11" x14ac:dyDescent="0.3">
      <c r="B27" t="s">
        <v>82</v>
      </c>
      <c r="E27" s="1">
        <v>0</v>
      </c>
      <c r="G27" s="1">
        <v>0</v>
      </c>
      <c r="I27" s="1">
        <v>3500</v>
      </c>
      <c r="K27" t="s">
        <v>85</v>
      </c>
    </row>
    <row r="29" spans="1:11" x14ac:dyDescent="0.3">
      <c r="C29" t="s">
        <v>30</v>
      </c>
      <c r="E29" s="3">
        <f>SUM(E14:E27)</f>
        <v>128069</v>
      </c>
      <c r="F29" s="3"/>
      <c r="G29" s="3">
        <f>SUM(G14:G27)</f>
        <v>149750</v>
      </c>
      <c r="H29" s="3"/>
      <c r="I29" s="3">
        <f>SUM(I14:I27)</f>
        <v>176584</v>
      </c>
    </row>
    <row r="30" spans="1:11" x14ac:dyDescent="0.3">
      <c r="E30" s="2"/>
      <c r="F30" s="2"/>
      <c r="G30" s="2"/>
      <c r="H30" s="2"/>
      <c r="I30" s="2"/>
    </row>
    <row r="31" spans="1:11" x14ac:dyDescent="0.3">
      <c r="C31" t="s">
        <v>15</v>
      </c>
      <c r="E31" s="6">
        <v>-128069</v>
      </c>
      <c r="F31" s="6"/>
      <c r="G31" s="6">
        <v>-149750</v>
      </c>
      <c r="H31" s="6"/>
      <c r="I31" s="6">
        <f>-I29</f>
        <v>-176584</v>
      </c>
    </row>
    <row r="32" spans="1:11" x14ac:dyDescent="0.3">
      <c r="A32">
        <v>102</v>
      </c>
      <c r="B32" t="s">
        <v>31</v>
      </c>
    </row>
    <row r="33" spans="1:11" x14ac:dyDescent="0.3">
      <c r="A33">
        <v>4040</v>
      </c>
      <c r="B33" t="s">
        <v>32</v>
      </c>
      <c r="E33">
        <v>900</v>
      </c>
      <c r="G33" s="1">
        <v>1500</v>
      </c>
      <c r="I33" s="1">
        <v>1500</v>
      </c>
    </row>
    <row r="34" spans="1:11" x14ac:dyDescent="0.3">
      <c r="A34">
        <v>4041</v>
      </c>
      <c r="B34" t="s">
        <v>33</v>
      </c>
      <c r="E34">
        <v>400</v>
      </c>
      <c r="G34">
        <v>500</v>
      </c>
      <c r="I34">
        <v>500</v>
      </c>
    </row>
    <row r="35" spans="1:11" x14ac:dyDescent="0.3">
      <c r="A35">
        <v>4044</v>
      </c>
      <c r="B35" t="s">
        <v>34</v>
      </c>
      <c r="E35">
        <v>400</v>
      </c>
      <c r="G35" s="1">
        <v>1500</v>
      </c>
      <c r="I35" s="1">
        <v>1500</v>
      </c>
    </row>
    <row r="36" spans="1:11" x14ac:dyDescent="0.3">
      <c r="A36">
        <v>4045</v>
      </c>
      <c r="B36" t="s">
        <v>35</v>
      </c>
      <c r="E36" s="1">
        <v>2288</v>
      </c>
      <c r="G36" s="1">
        <v>3536</v>
      </c>
      <c r="I36" s="1">
        <v>3536</v>
      </c>
    </row>
    <row r="38" spans="1:11" x14ac:dyDescent="0.3">
      <c r="C38" t="s">
        <v>30</v>
      </c>
      <c r="E38" s="2">
        <f>SUM(E33:E36)</f>
        <v>3988</v>
      </c>
      <c r="F38" s="2"/>
      <c r="G38" s="2">
        <f t="shared" ref="G38:I38" si="1">SUM(G33:G36)</f>
        <v>7036</v>
      </c>
      <c r="H38" s="2"/>
      <c r="I38" s="2">
        <f t="shared" si="1"/>
        <v>7036</v>
      </c>
    </row>
    <row r="39" spans="1:11" x14ac:dyDescent="0.3">
      <c r="E39" s="2"/>
      <c r="F39" s="2"/>
      <c r="G39" s="2"/>
      <c r="H39" s="2"/>
      <c r="I39" s="2"/>
    </row>
    <row r="40" spans="1:11" x14ac:dyDescent="0.3">
      <c r="C40" t="s">
        <v>15</v>
      </c>
      <c r="E40" s="6">
        <v>-3988</v>
      </c>
      <c r="F40" s="6"/>
      <c r="G40" s="6">
        <v>-7036</v>
      </c>
      <c r="H40" s="6"/>
      <c r="I40" s="6">
        <f>-I38</f>
        <v>-7036</v>
      </c>
    </row>
    <row r="41" spans="1:11" x14ac:dyDescent="0.3">
      <c r="A41">
        <v>103</v>
      </c>
      <c r="B41" t="s">
        <v>36</v>
      </c>
    </row>
    <row r="42" spans="1:11" x14ac:dyDescent="0.3">
      <c r="A42">
        <v>4200</v>
      </c>
      <c r="B42" t="s">
        <v>37</v>
      </c>
      <c r="E42">
        <v>2903</v>
      </c>
      <c r="G42" s="1">
        <v>3500</v>
      </c>
      <c r="I42" s="1">
        <v>3500</v>
      </c>
    </row>
    <row r="44" spans="1:11" x14ac:dyDescent="0.3">
      <c r="C44" t="s">
        <v>30</v>
      </c>
      <c r="E44" s="2">
        <f>E42</f>
        <v>2903</v>
      </c>
      <c r="F44" s="2"/>
      <c r="G44" s="2">
        <f t="shared" ref="G44:I44" si="2">G42</f>
        <v>3500</v>
      </c>
      <c r="H44" s="2"/>
      <c r="I44" s="2">
        <f t="shared" si="2"/>
        <v>3500</v>
      </c>
    </row>
    <row r="45" spans="1:11" x14ac:dyDescent="0.3">
      <c r="E45" s="2"/>
      <c r="F45" s="2"/>
      <c r="G45" s="2"/>
      <c r="H45" s="2"/>
      <c r="I45" s="2"/>
    </row>
    <row r="46" spans="1:11" x14ac:dyDescent="0.3">
      <c r="C46" t="s">
        <v>15</v>
      </c>
      <c r="E46" s="6">
        <v>-2903</v>
      </c>
      <c r="F46" s="6"/>
      <c r="G46" s="6">
        <v>-3500</v>
      </c>
      <c r="H46" s="6"/>
      <c r="I46" s="6">
        <f>-I44</f>
        <v>-3500</v>
      </c>
    </row>
    <row r="47" spans="1:11" x14ac:dyDescent="0.3">
      <c r="A47">
        <v>105</v>
      </c>
      <c r="B47" t="s">
        <v>38</v>
      </c>
    </row>
    <row r="48" spans="1:11" x14ac:dyDescent="0.3">
      <c r="A48">
        <v>4115</v>
      </c>
      <c r="B48" t="s">
        <v>39</v>
      </c>
      <c r="E48">
        <v>775</v>
      </c>
      <c r="G48">
        <v>750</v>
      </c>
      <c r="I48">
        <v>1000</v>
      </c>
      <c r="K48" t="s">
        <v>86</v>
      </c>
    </row>
    <row r="50" spans="1:11" x14ac:dyDescent="0.3">
      <c r="C50" t="s">
        <v>30</v>
      </c>
      <c r="E50" s="2">
        <f>E48</f>
        <v>775</v>
      </c>
      <c r="F50" s="2"/>
      <c r="G50" s="2">
        <f t="shared" ref="G50:I50" si="3">G48</f>
        <v>750</v>
      </c>
      <c r="H50" s="2"/>
      <c r="I50" s="2">
        <f t="shared" si="3"/>
        <v>1000</v>
      </c>
    </row>
    <row r="51" spans="1:11" x14ac:dyDescent="0.3">
      <c r="E51" s="2"/>
      <c r="F51" s="2"/>
      <c r="G51" s="2"/>
      <c r="H51" s="2"/>
      <c r="I51" s="2"/>
    </row>
    <row r="52" spans="1:11" x14ac:dyDescent="0.3">
      <c r="C52" t="s">
        <v>15</v>
      </c>
      <c r="E52" s="6">
        <v>-775</v>
      </c>
      <c r="F52" s="6"/>
      <c r="G52" s="6">
        <v>-750</v>
      </c>
      <c r="H52" s="6"/>
      <c r="I52" s="6">
        <f>-I50</f>
        <v>-1000</v>
      </c>
    </row>
    <row r="53" spans="1:11" x14ac:dyDescent="0.3">
      <c r="A53">
        <v>120</v>
      </c>
      <c r="B53" t="s">
        <v>40</v>
      </c>
    </row>
    <row r="54" spans="1:11" x14ac:dyDescent="0.3">
      <c r="A54">
        <v>4265</v>
      </c>
      <c r="B54" t="s">
        <v>41</v>
      </c>
      <c r="E54" s="1">
        <v>2040</v>
      </c>
      <c r="G54" s="1">
        <v>7500</v>
      </c>
      <c r="I54" s="1">
        <v>7725</v>
      </c>
      <c r="K54" t="s">
        <v>81</v>
      </c>
    </row>
    <row r="55" spans="1:11" x14ac:dyDescent="0.3">
      <c r="A55">
        <v>1050</v>
      </c>
      <c r="B55" t="s">
        <v>42</v>
      </c>
      <c r="E55">
        <v>-440</v>
      </c>
    </row>
    <row r="57" spans="1:11" x14ac:dyDescent="0.3">
      <c r="C57" t="s">
        <v>30</v>
      </c>
      <c r="E57" s="3">
        <f>E54</f>
        <v>2040</v>
      </c>
      <c r="F57" s="3"/>
      <c r="G57" s="3">
        <f t="shared" ref="G57:I57" si="4">G54</f>
        <v>7500</v>
      </c>
      <c r="H57" s="3"/>
      <c r="I57" s="3">
        <f t="shared" si="4"/>
        <v>7725</v>
      </c>
    </row>
    <row r="58" spans="1:11" x14ac:dyDescent="0.3">
      <c r="E58" s="2"/>
      <c r="F58" s="2"/>
      <c r="G58" s="2"/>
      <c r="H58" s="2"/>
      <c r="I58" s="2"/>
    </row>
    <row r="59" spans="1:11" x14ac:dyDescent="0.3">
      <c r="C59" t="s">
        <v>15</v>
      </c>
      <c r="E59" s="6">
        <f>SUM(-E54+-E55)</f>
        <v>-1600</v>
      </c>
      <c r="F59" s="6"/>
      <c r="G59" s="6">
        <v>-7500</v>
      </c>
      <c r="H59" s="6"/>
      <c r="I59" s="6">
        <f>-I57</f>
        <v>-7725</v>
      </c>
    </row>
    <row r="60" spans="1:11" x14ac:dyDescent="0.3">
      <c r="A60">
        <v>125</v>
      </c>
      <c r="B60" t="s">
        <v>43</v>
      </c>
    </row>
    <row r="61" spans="1:11" x14ac:dyDescent="0.3">
      <c r="A61">
        <v>4301</v>
      </c>
      <c r="B61" t="s">
        <v>44</v>
      </c>
      <c r="E61" s="1">
        <v>9186</v>
      </c>
      <c r="G61" s="1">
        <v>10000</v>
      </c>
      <c r="I61" s="1">
        <v>10000</v>
      </c>
    </row>
    <row r="63" spans="1:11" x14ac:dyDescent="0.3">
      <c r="C63" t="s">
        <v>30</v>
      </c>
      <c r="E63" s="3">
        <f>E61</f>
        <v>9186</v>
      </c>
      <c r="F63" s="3"/>
      <c r="G63" s="3">
        <f t="shared" ref="G63:I63" si="5">G61</f>
        <v>10000</v>
      </c>
      <c r="H63" s="3"/>
      <c r="I63" s="3">
        <f t="shared" si="5"/>
        <v>10000</v>
      </c>
    </row>
    <row r="64" spans="1:11" x14ac:dyDescent="0.3">
      <c r="E64" s="2"/>
      <c r="F64" s="2"/>
      <c r="G64" s="2"/>
      <c r="H64" s="2"/>
      <c r="I64" s="2"/>
    </row>
    <row r="65" spans="1:11" x14ac:dyDescent="0.3">
      <c r="C65" t="s">
        <v>15</v>
      </c>
      <c r="E65" s="6">
        <v>-9186</v>
      </c>
      <c r="F65" s="6"/>
      <c r="G65" s="6">
        <v>-10000</v>
      </c>
      <c r="H65" s="6"/>
      <c r="I65" s="6">
        <f>-I63</f>
        <v>-10000</v>
      </c>
    </row>
    <row r="66" spans="1:11" x14ac:dyDescent="0.3">
      <c r="A66">
        <v>127</v>
      </c>
      <c r="B66" t="s">
        <v>45</v>
      </c>
    </row>
    <row r="67" spans="1:11" x14ac:dyDescent="0.3">
      <c r="A67">
        <v>4105</v>
      </c>
      <c r="B67" t="s">
        <v>46</v>
      </c>
      <c r="E67" s="1">
        <v>16000</v>
      </c>
      <c r="G67" s="1">
        <v>19000</v>
      </c>
      <c r="I67" s="1">
        <v>21000</v>
      </c>
      <c r="K67" t="s">
        <v>87</v>
      </c>
    </row>
    <row r="68" spans="1:11" x14ac:dyDescent="0.3">
      <c r="A68">
        <v>4320</v>
      </c>
      <c r="B68" t="s">
        <v>47</v>
      </c>
      <c r="E68" s="1">
        <v>10000</v>
      </c>
      <c r="G68" s="1">
        <v>10000</v>
      </c>
      <c r="I68" s="1">
        <v>15000</v>
      </c>
      <c r="K68" t="s">
        <v>88</v>
      </c>
    </row>
    <row r="69" spans="1:11" x14ac:dyDescent="0.3">
      <c r="A69">
        <v>4321</v>
      </c>
      <c r="B69" t="s">
        <v>48</v>
      </c>
      <c r="E69" s="1">
        <v>10000</v>
      </c>
      <c r="G69" s="1">
        <v>13500</v>
      </c>
      <c r="I69" s="1">
        <v>13500</v>
      </c>
    </row>
    <row r="70" spans="1:11" x14ac:dyDescent="0.3">
      <c r="A70">
        <v>4322</v>
      </c>
      <c r="B70" t="s">
        <v>49</v>
      </c>
      <c r="E70" s="1">
        <v>12000</v>
      </c>
      <c r="G70" s="1">
        <v>13000</v>
      </c>
      <c r="I70" s="1">
        <v>13000</v>
      </c>
    </row>
    <row r="71" spans="1:11" x14ac:dyDescent="0.3">
      <c r="A71">
        <v>4323</v>
      </c>
      <c r="B71" t="s">
        <v>50</v>
      </c>
      <c r="E71" s="1">
        <v>15000</v>
      </c>
      <c r="G71" s="1">
        <v>15000</v>
      </c>
      <c r="I71" s="1">
        <v>15000</v>
      </c>
    </row>
    <row r="72" spans="1:11" x14ac:dyDescent="0.3">
      <c r="A72">
        <v>4324</v>
      </c>
      <c r="B72" t="s">
        <v>51</v>
      </c>
      <c r="E72" s="1">
        <v>10000</v>
      </c>
      <c r="G72" s="1">
        <v>10000</v>
      </c>
      <c r="I72" s="1">
        <v>10000</v>
      </c>
    </row>
    <row r="73" spans="1:11" x14ac:dyDescent="0.3">
      <c r="A73">
        <v>4325</v>
      </c>
      <c r="B73" t="s">
        <v>52</v>
      </c>
      <c r="E73" s="1">
        <v>10000</v>
      </c>
      <c r="G73" s="1">
        <v>10000</v>
      </c>
      <c r="I73" s="1">
        <v>10000</v>
      </c>
    </row>
    <row r="74" spans="1:11" x14ac:dyDescent="0.3">
      <c r="A74">
        <v>4326</v>
      </c>
      <c r="B74" t="s">
        <v>53</v>
      </c>
      <c r="E74" s="1">
        <v>3000</v>
      </c>
      <c r="G74" s="1">
        <v>3000</v>
      </c>
      <c r="I74" s="1">
        <v>3000</v>
      </c>
    </row>
    <row r="75" spans="1:11" x14ac:dyDescent="0.3">
      <c r="A75">
        <v>4327</v>
      </c>
      <c r="B75" t="s">
        <v>54</v>
      </c>
      <c r="E75" s="1">
        <v>5000</v>
      </c>
      <c r="G75" s="1">
        <v>4000</v>
      </c>
      <c r="I75" s="1">
        <v>4000</v>
      </c>
    </row>
    <row r="76" spans="1:11" x14ac:dyDescent="0.3">
      <c r="A76">
        <v>4328</v>
      </c>
      <c r="B76" t="s">
        <v>55</v>
      </c>
      <c r="E76" s="1">
        <v>10000</v>
      </c>
      <c r="G76" s="1">
        <v>10000</v>
      </c>
      <c r="I76" s="1">
        <v>10000</v>
      </c>
    </row>
    <row r="77" spans="1:11" x14ac:dyDescent="0.3">
      <c r="A77">
        <v>4329</v>
      </c>
      <c r="B77" t="s">
        <v>56</v>
      </c>
      <c r="E77" s="1">
        <v>3000</v>
      </c>
      <c r="G77" s="1">
        <v>3000</v>
      </c>
      <c r="I77" s="1">
        <v>3000</v>
      </c>
    </row>
    <row r="78" spans="1:11" x14ac:dyDescent="0.3">
      <c r="A78">
        <v>4330</v>
      </c>
      <c r="B78" t="s">
        <v>57</v>
      </c>
      <c r="E78">
        <v>0</v>
      </c>
      <c r="G78">
        <v>0</v>
      </c>
      <c r="I78" s="1">
        <v>2500</v>
      </c>
    </row>
    <row r="79" spans="1:11" x14ac:dyDescent="0.3">
      <c r="A79">
        <v>4331</v>
      </c>
      <c r="B79" t="s">
        <v>58</v>
      </c>
      <c r="E79">
        <v>0</v>
      </c>
      <c r="G79">
        <v>0</v>
      </c>
      <c r="I79" s="1">
        <v>10000</v>
      </c>
      <c r="K79" t="s">
        <v>88</v>
      </c>
    </row>
    <row r="81" spans="1:11" x14ac:dyDescent="0.3">
      <c r="C81" t="s">
        <v>30</v>
      </c>
      <c r="E81" s="3">
        <f>SUM(E67:E79)</f>
        <v>104000</v>
      </c>
      <c r="F81" s="3"/>
      <c r="G81" s="3">
        <f t="shared" ref="G81:I81" si="6">SUM(G67:G79)</f>
        <v>110500</v>
      </c>
      <c r="H81" s="3"/>
      <c r="I81" s="3">
        <f t="shared" si="6"/>
        <v>130000</v>
      </c>
    </row>
    <row r="82" spans="1:11" x14ac:dyDescent="0.3">
      <c r="E82" s="2"/>
      <c r="F82" s="2"/>
      <c r="G82" s="2"/>
      <c r="H82" s="2"/>
      <c r="I82" s="2"/>
    </row>
    <row r="83" spans="1:11" x14ac:dyDescent="0.3">
      <c r="C83" t="s">
        <v>15</v>
      </c>
      <c r="E83" s="6">
        <v>-104000</v>
      </c>
      <c r="F83" s="6"/>
      <c r="G83" s="6">
        <v>-110500</v>
      </c>
      <c r="H83" s="6"/>
      <c r="I83" s="6">
        <f>-I81</f>
        <v>-130000</v>
      </c>
    </row>
    <row r="84" spans="1:11" x14ac:dyDescent="0.3">
      <c r="A84">
        <v>130</v>
      </c>
      <c r="B84" t="s">
        <v>59</v>
      </c>
    </row>
    <row r="85" spans="1:11" x14ac:dyDescent="0.3">
      <c r="A85">
        <v>4302</v>
      </c>
      <c r="B85" t="s">
        <v>60</v>
      </c>
      <c r="E85" s="1">
        <v>13000</v>
      </c>
      <c r="G85" s="1">
        <v>4000</v>
      </c>
      <c r="I85" s="1">
        <v>4000</v>
      </c>
    </row>
    <row r="87" spans="1:11" x14ac:dyDescent="0.3">
      <c r="C87" t="s">
        <v>30</v>
      </c>
      <c r="E87" s="3">
        <f>E85</f>
        <v>13000</v>
      </c>
      <c r="F87" s="3"/>
      <c r="G87" s="3">
        <f t="shared" ref="G87:I87" si="7">G85</f>
        <v>4000</v>
      </c>
      <c r="H87" s="3"/>
      <c r="I87" s="3">
        <f t="shared" si="7"/>
        <v>4000</v>
      </c>
    </row>
    <row r="88" spans="1:11" x14ac:dyDescent="0.3">
      <c r="E88" s="2"/>
      <c r="F88" s="2"/>
      <c r="G88" s="2"/>
      <c r="H88" s="2"/>
      <c r="I88" s="2"/>
    </row>
    <row r="89" spans="1:11" x14ac:dyDescent="0.3">
      <c r="C89" t="s">
        <v>15</v>
      </c>
      <c r="E89" s="6">
        <v>-13000</v>
      </c>
      <c r="F89" s="6"/>
      <c r="G89" s="6">
        <v>-4000</v>
      </c>
      <c r="H89" s="6"/>
      <c r="I89" s="6">
        <f>-I87</f>
        <v>-4000</v>
      </c>
    </row>
    <row r="90" spans="1:11" x14ac:dyDescent="0.3">
      <c r="A90">
        <v>135</v>
      </c>
      <c r="B90" t="s">
        <v>61</v>
      </c>
    </row>
    <row r="91" spans="1:11" x14ac:dyDescent="0.3">
      <c r="A91">
        <v>4310</v>
      </c>
      <c r="B91" t="s">
        <v>62</v>
      </c>
      <c r="E91" s="1">
        <v>20000</v>
      </c>
      <c r="G91" s="1">
        <v>20000</v>
      </c>
      <c r="I91" s="1">
        <v>20000</v>
      </c>
    </row>
    <row r="92" spans="1:11" x14ac:dyDescent="0.3">
      <c r="A92">
        <v>4316</v>
      </c>
      <c r="B92" t="s">
        <v>63</v>
      </c>
      <c r="E92" s="1">
        <v>5000</v>
      </c>
      <c r="G92" s="1">
        <v>5000</v>
      </c>
      <c r="I92" s="1">
        <v>5000</v>
      </c>
    </row>
    <row r="93" spans="1:11" x14ac:dyDescent="0.3">
      <c r="A93">
        <v>4450</v>
      </c>
      <c r="B93" t="s">
        <v>64</v>
      </c>
      <c r="E93" s="1">
        <v>20307</v>
      </c>
      <c r="G93" s="1">
        <v>20000</v>
      </c>
      <c r="I93" s="1">
        <v>20600</v>
      </c>
      <c r="K93" t="s">
        <v>81</v>
      </c>
    </row>
    <row r="95" spans="1:11" x14ac:dyDescent="0.3">
      <c r="C95" t="s">
        <v>30</v>
      </c>
      <c r="E95" s="3">
        <f>SUM(E91:E93)</f>
        <v>45307</v>
      </c>
      <c r="F95" s="3"/>
      <c r="G95" s="3">
        <f t="shared" ref="G95:I95" si="8">SUM(G91:G93)</f>
        <v>45000</v>
      </c>
      <c r="H95" s="3"/>
      <c r="I95" s="3">
        <f t="shared" si="8"/>
        <v>45600</v>
      </c>
    </row>
    <row r="96" spans="1:11" x14ac:dyDescent="0.3">
      <c r="E96" s="2"/>
      <c r="F96" s="2"/>
      <c r="G96" s="2"/>
      <c r="H96" s="2"/>
      <c r="I96" s="2"/>
    </row>
    <row r="97" spans="1:11" x14ac:dyDescent="0.3">
      <c r="C97" t="s">
        <v>15</v>
      </c>
      <c r="E97" s="6">
        <v>-45307</v>
      </c>
      <c r="F97" s="6"/>
      <c r="G97" s="6">
        <v>-45000</v>
      </c>
      <c r="H97" s="6"/>
      <c r="I97" s="6">
        <f>-I95</f>
        <v>-45600</v>
      </c>
    </row>
    <row r="98" spans="1:11" x14ac:dyDescent="0.3">
      <c r="A98">
        <v>140</v>
      </c>
      <c r="B98" t="s">
        <v>65</v>
      </c>
    </row>
    <row r="99" spans="1:11" x14ac:dyDescent="0.3">
      <c r="A99">
        <v>4110</v>
      </c>
      <c r="B99" t="s">
        <v>66</v>
      </c>
      <c r="E99" s="1">
        <v>48796</v>
      </c>
      <c r="G99" s="1">
        <v>35000</v>
      </c>
      <c r="I99" s="1">
        <v>36050</v>
      </c>
      <c r="K99" t="s">
        <v>81</v>
      </c>
    </row>
    <row r="100" spans="1:11" x14ac:dyDescent="0.3">
      <c r="A100">
        <v>4354</v>
      </c>
      <c r="B100" t="s">
        <v>67</v>
      </c>
      <c r="E100" s="1">
        <v>13075</v>
      </c>
      <c r="G100" s="1">
        <v>15500</v>
      </c>
      <c r="I100" s="1">
        <v>15965</v>
      </c>
      <c r="K100" t="s">
        <v>81</v>
      </c>
    </row>
    <row r="101" spans="1:11" x14ac:dyDescent="0.3">
      <c r="A101">
        <v>4355</v>
      </c>
      <c r="B101" t="s">
        <v>68</v>
      </c>
      <c r="E101" s="1">
        <v>120218</v>
      </c>
      <c r="G101" s="1">
        <v>160000</v>
      </c>
      <c r="I101" s="1">
        <v>165600</v>
      </c>
      <c r="K101" t="s">
        <v>80</v>
      </c>
    </row>
    <row r="102" spans="1:11" x14ac:dyDescent="0.3">
      <c r="A102">
        <v>4360</v>
      </c>
      <c r="B102" t="s">
        <v>69</v>
      </c>
      <c r="E102" s="1">
        <v>3146</v>
      </c>
      <c r="G102" s="1">
        <v>6000</v>
      </c>
      <c r="I102" s="1">
        <v>6000</v>
      </c>
      <c r="K102" t="s">
        <v>81</v>
      </c>
    </row>
    <row r="103" spans="1:11" x14ac:dyDescent="0.3">
      <c r="A103">
        <v>4365</v>
      </c>
      <c r="B103" t="s">
        <v>70</v>
      </c>
      <c r="E103" s="1">
        <v>46146</v>
      </c>
      <c r="G103" s="1">
        <v>55000</v>
      </c>
      <c r="I103" s="1">
        <v>56650</v>
      </c>
      <c r="K103" t="s">
        <v>81</v>
      </c>
    </row>
    <row r="104" spans="1:11" x14ac:dyDescent="0.3">
      <c r="A104">
        <v>4410</v>
      </c>
      <c r="B104" t="s">
        <v>71</v>
      </c>
      <c r="E104" s="1">
        <v>15000</v>
      </c>
      <c r="G104" s="1">
        <v>15000</v>
      </c>
      <c r="I104" s="1">
        <v>15000</v>
      </c>
      <c r="K104" t="s">
        <v>81</v>
      </c>
    </row>
    <row r="105" spans="1:11" x14ac:dyDescent="0.3">
      <c r="A105">
        <v>4455</v>
      </c>
      <c r="B105" t="s">
        <v>72</v>
      </c>
      <c r="E105" s="1">
        <v>20172</v>
      </c>
      <c r="G105" s="1">
        <v>20000</v>
      </c>
      <c r="I105" s="1">
        <v>20600</v>
      </c>
      <c r="K105" t="s">
        <v>81</v>
      </c>
    </row>
    <row r="106" spans="1:11" x14ac:dyDescent="0.3">
      <c r="A106">
        <v>4456</v>
      </c>
      <c r="B106" t="s">
        <v>73</v>
      </c>
      <c r="E106" s="1">
        <v>18242</v>
      </c>
      <c r="G106" s="1">
        <v>10000</v>
      </c>
      <c r="I106" s="1">
        <v>10300</v>
      </c>
      <c r="K106" t="s">
        <v>81</v>
      </c>
    </row>
    <row r="107" spans="1:11" x14ac:dyDescent="0.3">
      <c r="A107">
        <v>4470</v>
      </c>
      <c r="B107" t="s">
        <v>74</v>
      </c>
      <c r="E107" s="1">
        <v>1829</v>
      </c>
      <c r="G107" s="1">
        <v>2150</v>
      </c>
      <c r="I107" s="1">
        <v>2215</v>
      </c>
      <c r="K107" t="s">
        <v>81</v>
      </c>
    </row>
    <row r="109" spans="1:11" x14ac:dyDescent="0.3">
      <c r="C109" t="s">
        <v>30</v>
      </c>
      <c r="E109" s="3">
        <f>SUM(E99:E107)</f>
        <v>286624</v>
      </c>
      <c r="F109" s="3"/>
      <c r="G109" s="3">
        <f t="shared" ref="G109:I109" si="9">SUM(G99:G107)</f>
        <v>318650</v>
      </c>
      <c r="H109" s="3"/>
      <c r="I109" s="3">
        <f t="shared" si="9"/>
        <v>328380</v>
      </c>
    </row>
    <row r="110" spans="1:11" x14ac:dyDescent="0.3">
      <c r="A110">
        <v>6001</v>
      </c>
      <c r="C110" t="s">
        <v>75</v>
      </c>
      <c r="E110" s="3">
        <v>-20861</v>
      </c>
      <c r="F110" s="2"/>
      <c r="G110" s="2"/>
      <c r="H110" s="2"/>
      <c r="I110" s="2"/>
    </row>
    <row r="111" spans="1:11" x14ac:dyDescent="0.3">
      <c r="E111" s="2"/>
      <c r="F111" s="2"/>
      <c r="G111" s="2"/>
      <c r="H111" s="2"/>
      <c r="I111" s="2"/>
    </row>
    <row r="112" spans="1:11" x14ac:dyDescent="0.3">
      <c r="C112" t="s">
        <v>15</v>
      </c>
      <c r="E112" s="6">
        <f>SUM(-E109+-E110)</f>
        <v>-265763</v>
      </c>
      <c r="F112" s="6"/>
      <c r="G112" s="6">
        <v>-318650</v>
      </c>
      <c r="H112" s="6"/>
      <c r="I112" s="6">
        <f>-I109</f>
        <v>-328380</v>
      </c>
    </row>
    <row r="114" spans="2:11" x14ac:dyDescent="0.3">
      <c r="B114" s="2" t="s">
        <v>76</v>
      </c>
      <c r="C114" s="2"/>
      <c r="D114" s="2"/>
      <c r="E114" s="3">
        <f>E12</f>
        <v>600544</v>
      </c>
      <c r="F114" s="2"/>
      <c r="G114" s="3">
        <v>656686</v>
      </c>
      <c r="H114" s="2"/>
      <c r="I114" s="3">
        <f>I12</f>
        <v>713825</v>
      </c>
      <c r="K114" t="s">
        <v>83</v>
      </c>
    </row>
    <row r="115" spans="2:11" x14ac:dyDescent="0.3">
      <c r="B115" s="2" t="s">
        <v>77</v>
      </c>
      <c r="C115" s="2"/>
      <c r="D115" s="2"/>
      <c r="E115" s="3">
        <f>-(E31+E40+E46+E52+E59+E65+E83+E89+E97+E112)+20861</f>
        <v>595452</v>
      </c>
      <c r="F115" s="2"/>
      <c r="G115" s="3">
        <v>656686</v>
      </c>
      <c r="H115" s="2"/>
      <c r="I115" s="3">
        <f>-(I31+I40+I46+I52+I59+I65+I83+I89+I97+I112)</f>
        <v>713825</v>
      </c>
    </row>
    <row r="116" spans="2:11" x14ac:dyDescent="0.3">
      <c r="B116" s="2" t="s">
        <v>15</v>
      </c>
      <c r="C116" s="2"/>
      <c r="D116" s="2"/>
      <c r="E116" s="3">
        <f>E114-E115</f>
        <v>5092</v>
      </c>
      <c r="F116" s="2"/>
      <c r="G116" s="2">
        <v>0</v>
      </c>
      <c r="H116" s="2"/>
      <c r="I116" s="2">
        <v>0</v>
      </c>
    </row>
    <row r="117" spans="2:11" x14ac:dyDescent="0.3">
      <c r="B117" s="2"/>
      <c r="C117" s="2" t="s">
        <v>75</v>
      </c>
      <c r="D117" s="2"/>
      <c r="E117" s="2">
        <v>20861</v>
      </c>
      <c r="F117" s="2"/>
      <c r="G117" s="2"/>
      <c r="H117" s="2"/>
      <c r="I117" s="2"/>
    </row>
    <row r="118" spans="2:11" x14ac:dyDescent="0.3">
      <c r="B118" s="2" t="s">
        <v>78</v>
      </c>
      <c r="C118" s="2"/>
      <c r="D118" s="2"/>
      <c r="E118" s="4">
        <f>E114-E115+E117</f>
        <v>25953</v>
      </c>
      <c r="F118" s="5"/>
      <c r="G118" s="5">
        <v>0</v>
      </c>
      <c r="H118" s="5"/>
      <c r="I118" s="5">
        <v>0</v>
      </c>
    </row>
  </sheetData>
  <mergeCells count="1">
    <mergeCell ref="A1:K1"/>
  </mergeCells>
  <printOptions gridLines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Forward Budget Detail - By Cent</vt:lpstr>
      <vt:lpstr>'Forward Budget Detail - By Cent'!Print_Area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 Lacey</cp:lastModifiedBy>
  <cp:lastPrinted>2025-12-04T12:19:04Z</cp:lastPrinted>
  <dcterms:created xsi:type="dcterms:W3CDTF">2025-11-13T11:45:55Z</dcterms:created>
  <dcterms:modified xsi:type="dcterms:W3CDTF">2025-12-05T11:48:20Z</dcterms:modified>
</cp:coreProperties>
</file>